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180" activeTab="1"/>
  </bookViews>
  <sheets>
    <sheet name="表1-校内在编、聘用教职工劳务发放表" sheetId="1" r:id="rId1"/>
    <sheet name="表2-校外劳务发放表（境内人员）" sheetId="2" r:id="rId2"/>
    <sheet name="表3-校外劳务发放表（境外人员）" sheetId="3" r:id="rId3"/>
    <sheet name="表4-学生退学费、住宿费发放表" sheetId="4" r:id="rId4"/>
  </sheets>
  <externalReferences>
    <externalReference r:id="rId7"/>
  </externalReferences>
  <definedNames>
    <definedName name="_xlnm.Print_Area" localSheetId="0">'表1-校内在编、聘用教职工劳务发放表'!$A$2:$J$17</definedName>
    <definedName name="_xlnm.Print_Area" localSheetId="1">'表2-校外劳务发放表（境内人员）'!$A$2:$M$18</definedName>
    <definedName name="_xlnm.Print_Area" localSheetId="2">'表3-校外劳务发放表（境外人员）'!$A$2:$Q$18</definedName>
    <definedName name="_xlnm.Print_Area" localSheetId="3">'表4-学生退学费、住宿费发放表'!$A$2:$J$18</definedName>
    <definedName name="证照类型">'[1]填表说明'!$E$6:$I$6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C22" authorId="0">
      <text>
        <r>
          <rPr>
            <b/>
            <sz val="12"/>
            <rFont val="宋体"/>
            <family val="0"/>
          </rPr>
          <t>输入实发金额，自动换算出应发金额。把应发金额填入表中I列的“应发金额”栏</t>
        </r>
      </text>
    </comment>
    <comment ref="E22" authorId="0">
      <text>
        <r>
          <rPr>
            <b/>
            <sz val="12"/>
            <rFont val="宋体"/>
            <family val="0"/>
          </rPr>
          <t>不要动公式！填好实发金额后把本框金额填到正表I列的“应发金额”栏</t>
        </r>
      </text>
    </comment>
  </commentList>
</comments>
</file>

<file path=xl/sharedStrings.xml><?xml version="1.0" encoding="utf-8"?>
<sst xmlns="http://schemas.openxmlformats.org/spreadsheetml/2006/main" count="132" uniqueCount="88">
  <si>
    <t>姓名</t>
  </si>
  <si>
    <t>序号</t>
  </si>
  <si>
    <t>张三</t>
  </si>
  <si>
    <t>身份证号码</t>
  </si>
  <si>
    <t>银行卡账号</t>
  </si>
  <si>
    <t>应发金额</t>
  </si>
  <si>
    <t>实发金额</t>
  </si>
  <si>
    <t>450101XXXXXXXXXXXX</t>
  </si>
  <si>
    <t>工作量</t>
  </si>
  <si>
    <t>标准</t>
  </si>
  <si>
    <t>备注</t>
  </si>
  <si>
    <t>工作任务</t>
  </si>
  <si>
    <t>建行（南宁）</t>
  </si>
  <si>
    <t>XXX【201X】XX号</t>
  </si>
  <si>
    <t>开户行
（城市）</t>
  </si>
  <si>
    <t>活动主持</t>
  </si>
  <si>
    <t>职称</t>
  </si>
  <si>
    <t>发放依据文件文号（复印件附后）</t>
  </si>
  <si>
    <t>正高级</t>
  </si>
  <si>
    <t>扣个人所得税</t>
  </si>
  <si>
    <t>应发金额</t>
  </si>
  <si>
    <t>例</t>
  </si>
  <si>
    <t>6283662255931008</t>
  </si>
  <si>
    <r>
      <t>经费用途：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XX</t>
    </r>
    <r>
      <rPr>
        <u val="single"/>
        <sz val="12"/>
        <rFont val="宋体"/>
        <family val="0"/>
      </rPr>
      <t>活动邀请校外专家评审劳务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 xml:space="preserve">                                </t>
    </r>
    <r>
      <rPr>
        <sz val="12"/>
        <rFont val="宋体"/>
        <family val="0"/>
      </rPr>
      <t xml:space="preserve">    校外人员劳务（专家□   其他人员□） </t>
    </r>
  </si>
  <si>
    <t>正稿请删此行</t>
  </si>
  <si>
    <t>ZHANGSAN</t>
  </si>
  <si>
    <t>XXXXXXXXXXXX</t>
  </si>
  <si>
    <t>国籍</t>
  </si>
  <si>
    <t>美国</t>
  </si>
  <si>
    <t>美国</t>
  </si>
  <si>
    <t>出生国家/地区</t>
  </si>
  <si>
    <t>证照类型</t>
  </si>
  <si>
    <t>证照号码</t>
  </si>
  <si>
    <t>性别</t>
  </si>
  <si>
    <t>出生日期</t>
  </si>
  <si>
    <t>外国护照</t>
  </si>
  <si>
    <t>女</t>
  </si>
  <si>
    <t>1968-08-08</t>
  </si>
  <si>
    <t>小计</t>
  </si>
  <si>
    <t>广西幼儿师范高等专科学校学生退费发放表</t>
  </si>
  <si>
    <t>学号</t>
  </si>
  <si>
    <t>班级</t>
  </si>
  <si>
    <t>农行（南宁）</t>
  </si>
  <si>
    <r>
      <t>X</t>
    </r>
    <r>
      <rPr>
        <sz val="12"/>
        <color indexed="10"/>
        <rFont val="宋体"/>
        <family val="0"/>
      </rPr>
      <t>XXXXXXXXXX</t>
    </r>
  </si>
  <si>
    <t>学费</t>
  </si>
  <si>
    <t>住宿费</t>
  </si>
  <si>
    <t>合计</t>
  </si>
  <si>
    <t>小计</t>
  </si>
  <si>
    <t>小计</t>
  </si>
  <si>
    <t>小计</t>
  </si>
  <si>
    <r>
      <t>1</t>
    </r>
    <r>
      <rPr>
        <sz val="12"/>
        <color indexed="10"/>
        <rFont val="宋体"/>
        <family val="0"/>
      </rPr>
      <t>861XXXXX</t>
    </r>
  </si>
  <si>
    <t>广西幼儿师范高等专科学校校内在编、聘用教职工劳务费发放表</t>
  </si>
  <si>
    <r>
      <t>经费用途：</t>
    </r>
    <r>
      <rPr>
        <u val="single"/>
        <sz val="12"/>
        <rFont val="宋体"/>
        <family val="0"/>
      </rPr>
      <t xml:space="preserve">  XX活动校内人员劳务   </t>
    </r>
    <r>
      <rPr>
        <sz val="12"/>
        <rFont val="宋体"/>
        <family val="0"/>
      </rPr>
      <t xml:space="preserve"> </t>
    </r>
  </si>
  <si>
    <r>
      <t>经费用途：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XX</t>
    </r>
    <r>
      <rPr>
        <u val="single"/>
        <sz val="12"/>
        <rFont val="宋体"/>
        <family val="0"/>
      </rPr>
      <t>活动邀请校外专家评审劳务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 xml:space="preserve">                                </t>
    </r>
    <r>
      <rPr>
        <sz val="12"/>
        <rFont val="宋体"/>
        <family val="0"/>
      </rPr>
      <t xml:space="preserve">    </t>
    </r>
  </si>
  <si>
    <t>广西幼儿师范高等专科学校校外专家劳务费发放表（境外人员）</t>
  </si>
  <si>
    <r>
      <t>经费用途：</t>
    </r>
    <r>
      <rPr>
        <u val="single"/>
        <sz val="12"/>
        <rFont val="宋体"/>
        <family val="0"/>
      </rPr>
      <t xml:space="preserve"> 退学生学费、住宿费                                </t>
    </r>
    <r>
      <rPr>
        <sz val="12"/>
        <rFont val="宋体"/>
        <family val="0"/>
      </rPr>
      <t xml:space="preserve">   </t>
    </r>
  </si>
  <si>
    <t>备注：
1、经费项目名称必须按部门预算下达的项目名称填写。    
2、此表为校内在编、聘用教职工（不包含外聘教师）发放格式,可按需修改表头。实发数和大写格式、小计和合计栏均包含公式，请勿擅自修改。
3、不符合以上要求的单据，学校财务处不予受理。</t>
  </si>
  <si>
    <t>表一：</t>
  </si>
  <si>
    <t>表二：</t>
  </si>
  <si>
    <t>表三：</t>
  </si>
  <si>
    <t>表四：</t>
  </si>
  <si>
    <t>广西幼儿师范高等专科学校校外劳务费发放表（境内人员）</t>
  </si>
  <si>
    <t xml:space="preserve">  校长：                分管财务               分管业务                部门领导                  财务审核：             制表：
                        校领导：               校领导：             （项目负责人）：
                                                                                              </t>
  </si>
  <si>
    <r>
      <t>经费项目：X</t>
    </r>
    <r>
      <rPr>
        <sz val="12"/>
        <rFont val="宋体"/>
        <family val="0"/>
      </rPr>
      <t>X部门XX经费</t>
    </r>
  </si>
  <si>
    <t>经费项目：XX部门XX经费</t>
  </si>
  <si>
    <r>
      <t>1</t>
    </r>
    <r>
      <rPr>
        <sz val="12"/>
        <color indexed="10"/>
        <rFont val="宋体"/>
        <family val="0"/>
      </rPr>
      <t>8XX班</t>
    </r>
  </si>
  <si>
    <t>经费项目：学生学费、住宿费</t>
  </si>
  <si>
    <r>
      <t xml:space="preserve">  校长：                分管财务               分管业务                部门领导                人事审核：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财务审核：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制表：
                        校领导：               校领导：             （项目负责人）：
                                                                                            </t>
    </r>
  </si>
  <si>
    <t xml:space="preserve">  校长：                分管财务               分管业务                部门领导                人事审核：           财务审核：           制表：
                        校领导：               校领导：             （项目负责人）：
                                                                                              </t>
  </si>
  <si>
    <t xml:space="preserve">  校长：                分管财务               分管业务                部门领导                人事审核：             财务审核：            制表：
                        校领导：               校领导：             （项目负责人）：
                                                                                              </t>
  </si>
  <si>
    <t>个人所得税</t>
  </si>
  <si>
    <t>单位：元</t>
  </si>
  <si>
    <t xml:space="preserve">填报部门（盖章）：XX部门                           </t>
  </si>
  <si>
    <t xml:space="preserve">填报部门（盖章）：XX部门                                   </t>
  </si>
  <si>
    <t xml:space="preserve"> 2020 年 X 月  X 日 </t>
  </si>
  <si>
    <t xml:space="preserve">填报部门（盖章）：XX部门    </t>
  </si>
  <si>
    <r>
      <t>填报部门（盖章）：XX系</t>
    </r>
    <r>
      <rPr>
        <b/>
        <sz val="12"/>
        <rFont val="宋体"/>
        <family val="0"/>
      </rPr>
      <t xml:space="preserve">             </t>
    </r>
  </si>
  <si>
    <t>实发数换算出应发数的公式</t>
  </si>
  <si>
    <t>如果应发金额已确定请忽略本公式，直接填上方的正表！
需要用实发数换算出应发数的同志用以上公式计算出应发金额，然后把应发金额填到正表中I列的“应发金额”栏。</t>
  </si>
  <si>
    <t>5</t>
  </si>
  <si>
    <r>
      <t>8</t>
    </r>
    <r>
      <rPr>
        <sz val="12"/>
        <color indexed="10"/>
        <rFont val="宋体"/>
        <family val="0"/>
      </rPr>
      <t>00</t>
    </r>
  </si>
  <si>
    <t>实发金额合计（大写）：</t>
  </si>
  <si>
    <t>金额合计（大写）：</t>
  </si>
  <si>
    <r>
      <t>2</t>
    </r>
    <r>
      <rPr>
        <b/>
        <sz val="12"/>
        <rFont val="宋体"/>
        <family val="0"/>
      </rPr>
      <t>020 年 X月 X日</t>
    </r>
  </si>
  <si>
    <t>XXX【20XX】XX号</t>
  </si>
  <si>
    <t>备注：
1、根据自治区相关文件规定，单位劳务费发放方案，要严格履行内部报批程序并实行集体决策，接受审计、监督、财政部门的监督。
2、因个税申报端与公安系统联网，个人姓名、身份证号码必须真实有效，否则无法通过校验，影响个人年终汇算清缴退税，以上信息除“备注”栏外，其他为必填项。  
3、经费项目名称必须按部门预算下达的项目名称填写。    
4、此表为劳务费唯一发放格式，适用于评审、论证、验收等校外人员劳务发放。应发数、个税、实发数和大写格式均包含公式，请勿擅自修改。
5、不符合以上要求的单据，学校财务处不予受理。
6、此表在报账时提交一式贰份（（一份原件一份复印件）），电子版请发财务处发放邮箱：gxyscwcff@126.com，文件名和邮件主题改为“李四报校外劳务报酬XX元”，金额写实发数合计、李四为制表人。</t>
  </si>
  <si>
    <t>备注：
1、退费需要材料：退费说明或退学审批表、退费发放表。如退费金额达到1万元，需逐级呈文，呈文签批权限与学校财务收支审批权限一致，可查阅桂幼师财〔2017〕12号文。
2、此表为学生学费、住宿费发放格式，适用学生退学、调整宿舍等原因导致的退费发放，可按需调整表头。大写格式均包含公式，请勿擅自修改。
3、不符合以上要求的单据，学校财务处不予受理。
4、该发放表电子版请发财务处发放邮箱：gxyscwcff@126.com，文件名和邮件主题改为“李四报学生退费XX元”，金额写合计、李四为制表人。</t>
  </si>
  <si>
    <t>备注：
1、根据自治区相关文件规定，单位劳务费发放方案，要严格履行内部报批程序并实行集体决策，接受审计、监督、财政部门的监督。
2、因个税申报端与公安系统联网，个人姓名、证件号码必须真实有效，否则无法通过校验，影响个人个税申报，以上信息除“备注”栏外，其他为必填项。  
3、经费项目名称必须按部门预算下达的项目名称填写。    
4、此表为劳务费唯一发放格式，适用于评审、论证、验收等校外人员劳务发放。应发数、个税、实发数和大写格式均包含公式，请勿擅自修改。
5、不符合以上要求的单据，学校财务处不予受理。
6、此表在报账时提交一式贰份（（一份原件一份复印件）），电子版请发财务处发放邮箱：gxyscwcff@126.com，文件名和邮件主题改为“李四报校外劳务报酬XX元”，金额写实发数合计、李四为制表人。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</si>
</sst>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"/>
    <numFmt numFmtId="184" formatCode="yyyy\-mm\-dd"/>
    <numFmt numFmtId="185" formatCode="&quot;¥&quot;#,##0.00_);[Red]\(&quot;¥&quot;#,##0.00\)"/>
    <numFmt numFmtId="186" formatCode="#,##0.00_);[Red]\(#,##0.00\)"/>
    <numFmt numFmtId="187" formatCode="#,##0.00_ "/>
    <numFmt numFmtId="188" formatCode="0_);[Red]\(0\)"/>
    <numFmt numFmtId="189" formatCode="0.000_ "/>
    <numFmt numFmtId="190" formatCode="0_ 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2"/>
      <color indexed="23"/>
      <name val="PingFangSC-Regular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sz val="12"/>
      <color rgb="FFFF0000"/>
      <name val="宋体"/>
      <family val="0"/>
    </font>
    <font>
      <sz val="12"/>
      <color rgb="FF676E79"/>
      <name val="PingFangSC-Regular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2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185" fontId="0" fillId="0" borderId="10" xfId="0" applyNumberFormat="1" applyBorder="1" applyAlignment="1" applyProtection="1">
      <alignment vertical="center" wrapText="1"/>
      <protection/>
    </xf>
    <xf numFmtId="185" fontId="6" fillId="0" borderId="12" xfId="0" applyNumberFormat="1" applyFont="1" applyBorder="1" applyAlignment="1" applyProtection="1">
      <alignment horizontal="right" vertical="center"/>
      <protection/>
    </xf>
    <xf numFmtId="186" fontId="46" fillId="34" borderId="10" xfId="0" applyNumberFormat="1" applyFont="1" applyFill="1" applyBorder="1" applyAlignment="1" applyProtection="1">
      <alignment vertical="center"/>
      <protection locked="0"/>
    </xf>
    <xf numFmtId="186" fontId="7" fillId="0" borderId="10" xfId="0" applyNumberFormat="1" applyFont="1" applyBorder="1" applyAlignment="1" applyProtection="1">
      <alignment vertical="center"/>
      <protection locked="0"/>
    </xf>
    <xf numFmtId="186" fontId="0" fillId="34" borderId="10" xfId="0" applyNumberFormat="1" applyFont="1" applyFill="1" applyBorder="1" applyAlignment="1" applyProtection="1">
      <alignment vertical="center"/>
      <protection locked="0"/>
    </xf>
    <xf numFmtId="186" fontId="0" fillId="0" borderId="10" xfId="0" applyNumberFormat="1" applyFont="1" applyBorder="1" applyAlignment="1" applyProtection="1">
      <alignment vertical="center"/>
      <protection locked="0"/>
    </xf>
    <xf numFmtId="186" fontId="0" fillId="0" borderId="10" xfId="0" applyNumberFormat="1" applyFont="1" applyBorder="1" applyAlignment="1" applyProtection="1">
      <alignment vertical="center"/>
      <protection locked="0"/>
    </xf>
    <xf numFmtId="186" fontId="0" fillId="0" borderId="10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17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0" fontId="7" fillId="0" borderId="10" xfId="0" applyNumberFormat="1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77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right" vertical="center"/>
      <protection locked="0"/>
    </xf>
    <xf numFmtId="187" fontId="6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187" fontId="7" fillId="0" borderId="10" xfId="0" applyNumberFormat="1" applyFont="1" applyBorder="1" applyAlignment="1" applyProtection="1">
      <alignment horizontal="right" vertical="center" wrapText="1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88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9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2" fontId="45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0010;&#31246;&#30003;&#25253;\2019.1&#26376;\&#21171;&#21153;&#25253;&#37228;\&#20154;&#21592;&#20449;&#24687;&#22659;&#228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员信息"/>
      <sheetName val="填表说明"/>
    </sheetNames>
    <sheetDataSet>
      <sheetData sheetId="1">
        <row r="6">
          <cell r="E6" t="str">
            <v>居民身份证</v>
          </cell>
          <cell r="F6" t="str">
            <v>中国护照</v>
          </cell>
          <cell r="G6" t="str">
            <v>港澳居民来往内地通行证</v>
          </cell>
          <cell r="H6" t="str">
            <v>台湾居民来往大陆通行证</v>
          </cell>
          <cell r="I6" t="str">
            <v>外国护照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7">
      <selection activeCell="D15" sqref="D15:G15"/>
    </sheetView>
  </sheetViews>
  <sheetFormatPr defaultColWidth="9.00390625" defaultRowHeight="14.25"/>
  <cols>
    <col min="1" max="1" width="7.375" style="5" customWidth="1"/>
    <col min="2" max="2" width="15.75390625" style="5" customWidth="1"/>
    <col min="3" max="3" width="22.125" style="5" customWidth="1"/>
    <col min="4" max="4" width="18.00390625" style="5" customWidth="1"/>
    <col min="5" max="5" width="17.875" style="5" customWidth="1"/>
    <col min="6" max="6" width="13.75390625" style="5" customWidth="1"/>
    <col min="7" max="7" width="15.75390625" style="46" customWidth="1"/>
    <col min="8" max="8" width="14.625" style="46" customWidth="1"/>
    <col min="9" max="9" width="20.625" style="5" customWidth="1"/>
    <col min="10" max="10" width="14.625" style="5" customWidth="1"/>
    <col min="11" max="16384" width="9.00390625" style="5" customWidth="1"/>
  </cols>
  <sheetData>
    <row r="1" ht="14.25">
      <c r="A1" s="4" t="s">
        <v>57</v>
      </c>
    </row>
    <row r="2" spans="1:10" ht="26.25" customHeigh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.75" customHeight="1">
      <c r="A3" s="99" t="s">
        <v>52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.75" customHeight="1">
      <c r="A4" s="101" t="s">
        <v>64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8.75" customHeight="1">
      <c r="A5" s="106" t="s">
        <v>73</v>
      </c>
      <c r="B5" s="106"/>
      <c r="C5" s="106"/>
      <c r="D5" s="106"/>
      <c r="E5" s="102" t="s">
        <v>83</v>
      </c>
      <c r="F5" s="103"/>
      <c r="G5" s="7"/>
      <c r="H5" s="7"/>
      <c r="I5" s="7"/>
      <c r="J5" s="7" t="s">
        <v>71</v>
      </c>
    </row>
    <row r="6" spans="1:10" s="49" customFormat="1" ht="43.5" customHeight="1">
      <c r="A6" s="47" t="s">
        <v>1</v>
      </c>
      <c r="B6" s="47" t="s">
        <v>0</v>
      </c>
      <c r="C6" s="47" t="s">
        <v>16</v>
      </c>
      <c r="D6" s="47" t="s">
        <v>11</v>
      </c>
      <c r="E6" s="11" t="s">
        <v>8</v>
      </c>
      <c r="F6" s="11" t="s">
        <v>9</v>
      </c>
      <c r="G6" s="48" t="s">
        <v>5</v>
      </c>
      <c r="H6" s="48" t="s">
        <v>6</v>
      </c>
      <c r="I6" s="11" t="s">
        <v>17</v>
      </c>
      <c r="J6" s="47" t="s">
        <v>10</v>
      </c>
    </row>
    <row r="7" spans="1:10" s="55" customFormat="1" ht="33.75" customHeight="1">
      <c r="A7" s="21" t="s">
        <v>21</v>
      </c>
      <c r="B7" s="18" t="s">
        <v>2</v>
      </c>
      <c r="C7" s="50" t="s">
        <v>18</v>
      </c>
      <c r="D7" s="50" t="s">
        <v>15</v>
      </c>
      <c r="E7" s="51">
        <v>10</v>
      </c>
      <c r="F7" s="52">
        <v>800</v>
      </c>
      <c r="G7" s="53">
        <f>E7*F7</f>
        <v>8000</v>
      </c>
      <c r="H7" s="53">
        <f>G7</f>
        <v>8000</v>
      </c>
      <c r="I7" s="54" t="s">
        <v>13</v>
      </c>
      <c r="J7" s="21" t="s">
        <v>24</v>
      </c>
    </row>
    <row r="8" spans="1:10" s="22" customFormat="1" ht="33.75" customHeight="1">
      <c r="A8" s="8">
        <v>1</v>
      </c>
      <c r="B8" s="8"/>
      <c r="C8" s="8"/>
      <c r="D8" s="8"/>
      <c r="E8" s="8"/>
      <c r="F8" s="56"/>
      <c r="G8" s="57">
        <f aca="true" t="shared" si="0" ref="G8:G13">E8*F8</f>
        <v>0</v>
      </c>
      <c r="H8" s="58">
        <f aca="true" t="shared" si="1" ref="H8:H13">G8</f>
        <v>0</v>
      </c>
      <c r="I8" s="44"/>
      <c r="J8" s="8"/>
    </row>
    <row r="9" spans="1:10" s="22" customFormat="1" ht="33.75" customHeight="1">
      <c r="A9" s="8">
        <v>2</v>
      </c>
      <c r="B9" s="8"/>
      <c r="C9" s="8"/>
      <c r="D9" s="8"/>
      <c r="E9" s="8"/>
      <c r="F9" s="56"/>
      <c r="G9" s="57">
        <v>0</v>
      </c>
      <c r="H9" s="58">
        <f t="shared" si="1"/>
        <v>0</v>
      </c>
      <c r="I9" s="44"/>
      <c r="J9" s="8"/>
    </row>
    <row r="10" spans="1:10" s="22" customFormat="1" ht="33.75" customHeight="1">
      <c r="A10" s="8">
        <v>3</v>
      </c>
      <c r="B10" s="8"/>
      <c r="C10" s="8"/>
      <c r="D10" s="8"/>
      <c r="E10" s="8"/>
      <c r="F10" s="56"/>
      <c r="G10" s="57">
        <f t="shared" si="0"/>
        <v>0</v>
      </c>
      <c r="H10" s="58">
        <f t="shared" si="1"/>
        <v>0</v>
      </c>
      <c r="I10" s="44"/>
      <c r="J10" s="8"/>
    </row>
    <row r="11" spans="1:10" s="22" customFormat="1" ht="33.75" customHeight="1">
      <c r="A11" s="8">
        <v>4</v>
      </c>
      <c r="B11" s="8"/>
      <c r="C11" s="8"/>
      <c r="D11" s="8"/>
      <c r="E11" s="8"/>
      <c r="F11" s="56"/>
      <c r="G11" s="57">
        <f t="shared" si="0"/>
        <v>0</v>
      </c>
      <c r="H11" s="58">
        <f t="shared" si="1"/>
        <v>0</v>
      </c>
      <c r="I11" s="44"/>
      <c r="J11" s="8"/>
    </row>
    <row r="12" spans="1:10" s="22" customFormat="1" ht="33.75" customHeight="1">
      <c r="A12" s="8">
        <v>5</v>
      </c>
      <c r="B12" s="8"/>
      <c r="C12" s="8"/>
      <c r="D12" s="8"/>
      <c r="E12" s="8"/>
      <c r="F12" s="56"/>
      <c r="G12" s="57">
        <f t="shared" si="0"/>
        <v>0</v>
      </c>
      <c r="H12" s="58">
        <f t="shared" si="1"/>
        <v>0</v>
      </c>
      <c r="I12" s="44"/>
      <c r="J12" s="8"/>
    </row>
    <row r="13" spans="1:10" s="22" customFormat="1" ht="33.75" customHeight="1">
      <c r="A13" s="8">
        <v>6</v>
      </c>
      <c r="B13" s="8"/>
      <c r="C13" s="8"/>
      <c r="D13" s="8"/>
      <c r="E13" s="8"/>
      <c r="F13" s="56"/>
      <c r="G13" s="57">
        <f t="shared" si="0"/>
        <v>0</v>
      </c>
      <c r="H13" s="58">
        <f t="shared" si="1"/>
        <v>0</v>
      </c>
      <c r="I13" s="44"/>
      <c r="J13" s="8"/>
    </row>
    <row r="14" spans="1:10" s="22" customFormat="1" ht="33.75" customHeight="1">
      <c r="A14" s="27" t="s">
        <v>38</v>
      </c>
      <c r="B14" s="8"/>
      <c r="C14" s="8"/>
      <c r="D14" s="8"/>
      <c r="E14" s="8"/>
      <c r="F14" s="56"/>
      <c r="G14" s="57">
        <f>SUM(G7:G13)</f>
        <v>8000</v>
      </c>
      <c r="H14" s="57">
        <f>SUM(H7:H13)</f>
        <v>8000</v>
      </c>
      <c r="I14" s="44"/>
      <c r="J14" s="8"/>
    </row>
    <row r="15" spans="1:10" s="16" customFormat="1" ht="33.75" customHeight="1">
      <c r="A15" s="92" t="s">
        <v>81</v>
      </c>
      <c r="B15" s="93"/>
      <c r="C15" s="93"/>
      <c r="D15" s="104" t="str">
        <f>IF(H15=0,"",IF(H15&lt;0,"负","")&amp;"人民币"&amp;SUBSTITUTE(SUBSTITUTE(SUBSTITUTE(SUBSTITUTE(TEXT(INT(ABS(H15)),"[DBNum2]")&amp;"元"&amp;TEXT(RIGHT(TEXT(H15,".00"),2),"[DBNum2]0角0分"),"零角零分","整"),"零分","整"),"零角","零"),"零元零",""))</f>
        <v>人民币捌仟元整</v>
      </c>
      <c r="E15" s="104"/>
      <c r="F15" s="104"/>
      <c r="G15" s="105"/>
      <c r="H15" s="31">
        <f>H14</f>
        <v>8000</v>
      </c>
      <c r="I15" s="59"/>
      <c r="J15" s="59"/>
    </row>
    <row r="16" spans="1:10" s="60" customFormat="1" ht="89.25" customHeight="1">
      <c r="A16" s="94" t="s">
        <v>56</v>
      </c>
      <c r="B16" s="94"/>
      <c r="C16" s="94"/>
      <c r="D16" s="94"/>
      <c r="E16" s="94"/>
      <c r="F16" s="94"/>
      <c r="G16" s="94"/>
      <c r="H16" s="95"/>
      <c r="I16" s="95"/>
      <c r="J16" s="95"/>
    </row>
    <row r="17" spans="1:10" ht="74.25" customHeight="1">
      <c r="A17" s="96" t="s">
        <v>67</v>
      </c>
      <c r="B17" s="97"/>
      <c r="C17" s="97"/>
      <c r="D17" s="97"/>
      <c r="E17" s="97"/>
      <c r="F17" s="97"/>
      <c r="G17" s="97"/>
      <c r="H17" s="97"/>
      <c r="I17" s="97"/>
      <c r="J17" s="97"/>
    </row>
  </sheetData>
  <sheetProtection sheet="1" formatCells="0" formatColumns="0" formatRows="0" insertRows="0" deleteColumns="0" deleteRows="0" sort="0" autoFilter="0"/>
  <mergeCells count="9">
    <mergeCell ref="A15:C15"/>
    <mergeCell ref="A16:J16"/>
    <mergeCell ref="A17:J17"/>
    <mergeCell ref="A2:J2"/>
    <mergeCell ref="A3:J3"/>
    <mergeCell ref="A4:J4"/>
    <mergeCell ref="E5:F5"/>
    <mergeCell ref="D15:G15"/>
    <mergeCell ref="A5:D5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5" zoomScaleNormal="85" zoomScalePageLayoutView="0" workbookViewId="0" topLeftCell="A1">
      <selection activeCell="I20" sqref="I20"/>
    </sheetView>
  </sheetViews>
  <sheetFormatPr defaultColWidth="9.00390625" defaultRowHeight="14.25"/>
  <cols>
    <col min="1" max="1" width="6.00390625" style="5" customWidth="1"/>
    <col min="2" max="2" width="13.50390625" style="5" customWidth="1"/>
    <col min="3" max="3" width="22.375" style="5" customWidth="1"/>
    <col min="4" max="4" width="15.25390625" style="5" customWidth="1"/>
    <col min="5" max="5" width="26.25390625" style="5" customWidth="1"/>
    <col min="6" max="6" width="13.125" style="5" customWidth="1"/>
    <col min="7" max="7" width="12.00390625" style="5" customWidth="1"/>
    <col min="8" max="8" width="13.125" style="5" customWidth="1"/>
    <col min="9" max="9" width="14.25390625" style="6" customWidth="1"/>
    <col min="10" max="10" width="14.50390625" style="6" customWidth="1"/>
    <col min="11" max="11" width="18.50390625" style="6" customWidth="1"/>
    <col min="12" max="12" width="18.75390625" style="5" customWidth="1"/>
    <col min="13" max="13" width="12.125" style="5" customWidth="1"/>
    <col min="14" max="16384" width="9.00390625" style="5" customWidth="1"/>
  </cols>
  <sheetData>
    <row r="1" ht="14.25">
      <c r="A1" s="4" t="s">
        <v>58</v>
      </c>
    </row>
    <row r="2" spans="1:13" ht="26.25" customHeight="1">
      <c r="A2" s="110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1.75" customHeight="1">
      <c r="A3" s="111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21.75" customHeight="1">
      <c r="A4" s="101" t="s">
        <v>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8.75" customHeight="1">
      <c r="A5" s="106" t="s">
        <v>72</v>
      </c>
      <c r="B5" s="106"/>
      <c r="C5" s="106"/>
      <c r="D5" s="106"/>
      <c r="E5" s="7"/>
      <c r="F5" s="7"/>
      <c r="G5" s="103" t="s">
        <v>74</v>
      </c>
      <c r="H5" s="103"/>
      <c r="I5" s="7"/>
      <c r="J5" s="7"/>
      <c r="K5" s="7"/>
      <c r="L5" s="7"/>
      <c r="M5" s="7" t="s">
        <v>71</v>
      </c>
    </row>
    <row r="6" spans="1:14" s="16" customFormat="1" ht="43.5" customHeight="1">
      <c r="A6" s="8" t="s">
        <v>1</v>
      </c>
      <c r="B6" s="1" t="s">
        <v>0</v>
      </c>
      <c r="C6" s="1" t="s">
        <v>3</v>
      </c>
      <c r="D6" s="9" t="s">
        <v>14</v>
      </c>
      <c r="E6" s="1" t="s">
        <v>4</v>
      </c>
      <c r="F6" s="10" t="s">
        <v>16</v>
      </c>
      <c r="G6" s="11" t="s">
        <v>8</v>
      </c>
      <c r="H6" s="11" t="s">
        <v>9</v>
      </c>
      <c r="I6" s="12" t="s">
        <v>20</v>
      </c>
      <c r="J6" s="13" t="s">
        <v>19</v>
      </c>
      <c r="K6" s="12" t="s">
        <v>6</v>
      </c>
      <c r="L6" s="14" t="s">
        <v>17</v>
      </c>
      <c r="M6" s="8" t="s">
        <v>10</v>
      </c>
      <c r="N6" s="15"/>
    </row>
    <row r="7" spans="1:13" s="22" customFormat="1" ht="38.25" customHeight="1">
      <c r="A7" s="17" t="s">
        <v>21</v>
      </c>
      <c r="B7" s="18" t="s">
        <v>2</v>
      </c>
      <c r="C7" s="38" t="s">
        <v>7</v>
      </c>
      <c r="D7" s="19" t="s">
        <v>12</v>
      </c>
      <c r="E7" s="41" t="s">
        <v>22</v>
      </c>
      <c r="F7" s="20"/>
      <c r="G7" s="45" t="s">
        <v>79</v>
      </c>
      <c r="H7" s="45" t="s">
        <v>80</v>
      </c>
      <c r="I7" s="32">
        <v>4000</v>
      </c>
      <c r="J7" s="33">
        <f>ROUND(MAX((MIN(I7*0.8,I7-800)*{0;20;30;40}%-1000*{0;0;2;7}),0),2)</f>
        <v>640</v>
      </c>
      <c r="K7" s="33">
        <f>I7-J7</f>
        <v>3360</v>
      </c>
      <c r="L7" s="91" t="s">
        <v>84</v>
      </c>
      <c r="M7" s="21"/>
    </row>
    <row r="8" spans="1:13" s="25" customFormat="1" ht="36" customHeight="1">
      <c r="A8" s="17">
        <v>1</v>
      </c>
      <c r="B8" s="17"/>
      <c r="C8" s="39"/>
      <c r="D8" s="23"/>
      <c r="E8" s="39"/>
      <c r="F8" s="10"/>
      <c r="G8" s="10"/>
      <c r="H8" s="10"/>
      <c r="I8" s="34">
        <f aca="true" t="shared" si="0" ref="I8:I14">G8*H8</f>
        <v>0</v>
      </c>
      <c r="J8" s="35">
        <f>ROUND(MAX((MIN(I8*0.8,I8-800)*{0;20;30;40}%-1000*{0;0;2;7}),0),2)</f>
        <v>0</v>
      </c>
      <c r="K8" s="35">
        <f>I8-J8</f>
        <v>0</v>
      </c>
      <c r="L8" s="43"/>
      <c r="M8" s="24"/>
    </row>
    <row r="9" spans="1:13" s="22" customFormat="1" ht="36" customHeight="1">
      <c r="A9" s="8">
        <v>2</v>
      </c>
      <c r="B9" s="1"/>
      <c r="C9" s="39"/>
      <c r="D9" s="1"/>
      <c r="E9" s="39"/>
      <c r="F9" s="1"/>
      <c r="G9" s="1"/>
      <c r="H9" s="1"/>
      <c r="I9" s="34">
        <f t="shared" si="0"/>
        <v>0</v>
      </c>
      <c r="J9" s="36">
        <f>ROUND(MAX((MIN(I9*0.8,I9-800)*{0;20;30;40}%-1000*{0;0;2;7}),0),2)</f>
        <v>0</v>
      </c>
      <c r="K9" s="37">
        <f aca="true" t="shared" si="1" ref="K9:K14">I9-J9</f>
        <v>0</v>
      </c>
      <c r="L9" s="44"/>
      <c r="M9" s="8"/>
    </row>
    <row r="10" spans="1:13" s="22" customFormat="1" ht="36" customHeight="1">
      <c r="A10" s="8">
        <v>3</v>
      </c>
      <c r="B10" s="1"/>
      <c r="C10" s="40"/>
      <c r="D10" s="1"/>
      <c r="E10" s="40"/>
      <c r="F10" s="1"/>
      <c r="G10" s="1"/>
      <c r="H10" s="1"/>
      <c r="I10" s="34">
        <f t="shared" si="0"/>
        <v>0</v>
      </c>
      <c r="J10" s="36">
        <f>ROUND(MAX((MIN(I10*0.8,I10-800)*{0;20;30;40}%-1000*{0;0;2;7}),0),2)</f>
        <v>0</v>
      </c>
      <c r="K10" s="37">
        <f t="shared" si="1"/>
        <v>0</v>
      </c>
      <c r="L10" s="44"/>
      <c r="M10" s="8"/>
    </row>
    <row r="11" spans="1:13" s="22" customFormat="1" ht="36" customHeight="1">
      <c r="A11" s="8">
        <v>4</v>
      </c>
      <c r="B11" s="1"/>
      <c r="C11" s="40"/>
      <c r="D11" s="1"/>
      <c r="E11" s="40"/>
      <c r="F11" s="1"/>
      <c r="G11" s="1"/>
      <c r="H11" s="1"/>
      <c r="I11" s="34">
        <f t="shared" si="0"/>
        <v>0</v>
      </c>
      <c r="J11" s="36">
        <f>ROUND(MAX((MIN(I11*0.8,I11-800)*{0;20;30;40}%-1000*{0;0;2;7}),0),2)</f>
        <v>0</v>
      </c>
      <c r="K11" s="37">
        <f t="shared" si="1"/>
        <v>0</v>
      </c>
      <c r="L11" s="44"/>
      <c r="M11" s="8"/>
    </row>
    <row r="12" spans="1:13" s="22" customFormat="1" ht="36" customHeight="1">
      <c r="A12" s="8">
        <v>5</v>
      </c>
      <c r="B12" s="1"/>
      <c r="C12" s="40"/>
      <c r="D12" s="1"/>
      <c r="E12" s="40"/>
      <c r="F12" s="1"/>
      <c r="G12" s="1"/>
      <c r="H12" s="1"/>
      <c r="I12" s="34">
        <f t="shared" si="0"/>
        <v>0</v>
      </c>
      <c r="J12" s="36">
        <f>ROUND(MAX((MIN(I12*0.8,I12-800)*{0;20;30;40}%-1000*{0;0;2;7}),0),2)</f>
        <v>0</v>
      </c>
      <c r="K12" s="37">
        <f t="shared" si="1"/>
        <v>0</v>
      </c>
      <c r="L12" s="44"/>
      <c r="M12" s="8"/>
    </row>
    <row r="13" spans="1:13" s="22" customFormat="1" ht="36" customHeight="1">
      <c r="A13" s="8">
        <v>6</v>
      </c>
      <c r="B13" s="1"/>
      <c r="C13" s="40"/>
      <c r="D13" s="1"/>
      <c r="E13" s="40"/>
      <c r="F13" s="1"/>
      <c r="G13" s="1"/>
      <c r="H13" s="1"/>
      <c r="I13" s="34">
        <v>0</v>
      </c>
      <c r="J13" s="36">
        <f>ROUND(MAX((MIN(I13*0.8,I13-800)*{0;20;30;40}%-1000*{0;0;2;7}),0),2)</f>
        <v>0</v>
      </c>
      <c r="K13" s="37">
        <f t="shared" si="1"/>
        <v>0</v>
      </c>
      <c r="L13" s="44"/>
      <c r="M13" s="8"/>
    </row>
    <row r="14" spans="1:13" s="22" customFormat="1" ht="36" customHeight="1">
      <c r="A14" s="8">
        <v>7</v>
      </c>
      <c r="B14" s="1"/>
      <c r="C14" s="40"/>
      <c r="D14" s="1"/>
      <c r="E14" s="39"/>
      <c r="F14" s="1"/>
      <c r="G14" s="1"/>
      <c r="H14" s="1"/>
      <c r="I14" s="34">
        <f t="shared" si="0"/>
        <v>0</v>
      </c>
      <c r="J14" s="36">
        <f>ROUND(MAX((MIN(I14*0.8,I14-800)*{0;20;30;40}%-1000*{0;0;2;7}),0),2)</f>
        <v>0</v>
      </c>
      <c r="K14" s="37">
        <f t="shared" si="1"/>
        <v>0</v>
      </c>
      <c r="L14" s="44"/>
      <c r="M14" s="8"/>
    </row>
    <row r="15" spans="1:13" s="22" customFormat="1" ht="36" customHeight="1">
      <c r="A15" s="27" t="s">
        <v>49</v>
      </c>
      <c r="B15" s="1"/>
      <c r="C15" s="40"/>
      <c r="D15" s="1"/>
      <c r="E15" s="42"/>
      <c r="F15" s="28"/>
      <c r="G15" s="28"/>
      <c r="H15" s="28"/>
      <c r="I15" s="37">
        <f>SUM(I7:I14)</f>
        <v>4000</v>
      </c>
      <c r="J15" s="37">
        <f>SUM(J7:J14)</f>
        <v>640</v>
      </c>
      <c r="K15" s="37">
        <f>SUM(K7:K14)</f>
        <v>3360</v>
      </c>
      <c r="L15" s="44"/>
      <c r="M15" s="8"/>
    </row>
    <row r="16" spans="1:13" s="16" customFormat="1" ht="36" customHeight="1">
      <c r="A16" s="112" t="s">
        <v>81</v>
      </c>
      <c r="B16" s="113"/>
      <c r="C16" s="113"/>
      <c r="D16" s="114" t="str">
        <f>IF(K16=0,"",IF(K16&lt;0,"负","")&amp;"人民币"&amp;SUBSTITUTE(SUBSTITUTE(SUBSTITUTE(SUBSTITUTE(TEXT(INT(ABS(K16)),"[DBNum2]")&amp;"元"&amp;TEXT(RIGHT(TEXT(K16,".00"),2),"[DBNum2]0角0分"),"零角零分","整"),"零分","整"),"零角","零"),"零元零",""))</f>
        <v>人民币叁仟叁佰陆拾元整</v>
      </c>
      <c r="E16" s="114"/>
      <c r="F16" s="114"/>
      <c r="G16" s="114"/>
      <c r="H16" s="114"/>
      <c r="I16" s="114"/>
      <c r="J16" s="115"/>
      <c r="K16" s="30">
        <f>K15</f>
        <v>3360</v>
      </c>
      <c r="L16" s="29"/>
      <c r="M16" s="29"/>
    </row>
    <row r="17" spans="1:13" ht="130.5" customHeight="1">
      <c r="A17" s="109" t="s">
        <v>85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83.25" customHeight="1">
      <c r="A18" s="96" t="s">
        <v>69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ht="39.75" customHeight="1"/>
    <row r="20" spans="3:5" ht="37.5" customHeight="1">
      <c r="C20" s="107" t="s">
        <v>77</v>
      </c>
      <c r="D20" s="107"/>
      <c r="E20" s="107"/>
    </row>
    <row r="21" spans="3:5" ht="36" customHeight="1">
      <c r="C21" s="26" t="s">
        <v>6</v>
      </c>
      <c r="D21" s="26" t="s">
        <v>70</v>
      </c>
      <c r="E21" s="26" t="s">
        <v>5</v>
      </c>
    </row>
    <row r="22" spans="3:5" ht="44.25" customHeight="1">
      <c r="C22" s="3">
        <v>9000</v>
      </c>
      <c r="D22" s="90">
        <f>ROUND(IF(C22&lt;=800,0,IF(C22&lt;=3360,(C22-800)/4,IF(C22&lt;=21000,0.16*C22/0.84,IF(C22&lt;=49500,(0.24*C22-2000)/0.76,(0.32*C22-7000)/0.68)))),2)</f>
        <v>1714.29</v>
      </c>
      <c r="E22" s="90">
        <f>C22+D22</f>
        <v>10714.29</v>
      </c>
    </row>
    <row r="23" spans="3:5" ht="41.25" customHeight="1">
      <c r="C23" s="108" t="s">
        <v>78</v>
      </c>
      <c r="D23" s="108"/>
      <c r="E23" s="108"/>
    </row>
    <row r="24" spans="3:5" ht="26.25" customHeight="1">
      <c r="C24" s="108"/>
      <c r="D24" s="108"/>
      <c r="E24" s="108"/>
    </row>
    <row r="25" ht="26.25" customHeight="1"/>
  </sheetData>
  <sheetProtection sheet="1" formatCells="0" formatRows="0" insertRows="0" deleteColumns="0" deleteRows="0" autoFilter="0"/>
  <mergeCells count="11">
    <mergeCell ref="D16:J16"/>
    <mergeCell ref="C20:E20"/>
    <mergeCell ref="C23:E24"/>
    <mergeCell ref="A18:M18"/>
    <mergeCell ref="A17:M17"/>
    <mergeCell ref="A5:D5"/>
    <mergeCell ref="A2:M2"/>
    <mergeCell ref="A3:M3"/>
    <mergeCell ref="A4:M4"/>
    <mergeCell ref="G5:H5"/>
    <mergeCell ref="A16:C16"/>
  </mergeCells>
  <printOptions horizontalCentered="1"/>
  <pageMargins left="0" right="0" top="0.7874015748031497" bottom="0" header="0.5511811023622047" footer="0.5118110236220472"/>
  <pageSetup fitToHeight="0" fitToWidth="1"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4">
      <selection activeCell="D16" sqref="D16:N16"/>
    </sheetView>
  </sheetViews>
  <sheetFormatPr defaultColWidth="9.00390625" defaultRowHeight="14.25"/>
  <cols>
    <col min="1" max="1" width="7.125" style="5" customWidth="1"/>
    <col min="2" max="2" width="12.50390625" style="5" customWidth="1"/>
    <col min="3" max="3" width="14.50390625" style="5" customWidth="1"/>
    <col min="4" max="4" width="17.375" style="5" customWidth="1"/>
    <col min="5" max="5" width="9.375" style="5" customWidth="1"/>
    <col min="6" max="6" width="10.375" style="5" customWidth="1"/>
    <col min="7" max="7" width="7.25390625" style="5" customWidth="1"/>
    <col min="8" max="9" width="13.00390625" style="5" customWidth="1"/>
    <col min="10" max="10" width="19.875" style="5" customWidth="1"/>
    <col min="11" max="11" width="9.625" style="5" customWidth="1"/>
    <col min="12" max="12" width="12.00390625" style="5" customWidth="1"/>
    <col min="13" max="13" width="15.125" style="6" customWidth="1"/>
    <col min="14" max="14" width="12.50390625" style="6" customWidth="1"/>
    <col min="15" max="15" width="13.75390625" style="6" customWidth="1"/>
    <col min="16" max="16" width="11.875" style="5" customWidth="1"/>
    <col min="17" max="17" width="9.875" style="5" customWidth="1"/>
    <col min="18" max="16384" width="9.00390625" style="5" customWidth="1"/>
  </cols>
  <sheetData>
    <row r="1" ht="14.25">
      <c r="A1" s="4" t="s">
        <v>59</v>
      </c>
    </row>
    <row r="2" spans="1:17" ht="26.25" customHeight="1">
      <c r="A2" s="110" t="s">
        <v>54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21.75" customHeight="1">
      <c r="A3" s="116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ht="21.75" customHeight="1">
      <c r="A4" s="101" t="s">
        <v>64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18.75" customHeight="1">
      <c r="A5" s="106" t="s">
        <v>75</v>
      </c>
      <c r="B5" s="106"/>
      <c r="C5" s="106"/>
      <c r="D5" s="106"/>
      <c r="E5" s="7"/>
      <c r="F5" s="7"/>
      <c r="G5" s="7"/>
      <c r="H5" s="103" t="s">
        <v>74</v>
      </c>
      <c r="I5" s="103"/>
      <c r="J5" s="7"/>
      <c r="K5" s="103"/>
      <c r="L5" s="103"/>
      <c r="M5" s="7"/>
      <c r="N5" s="7"/>
      <c r="O5" s="7"/>
      <c r="P5" s="7"/>
      <c r="Q5" s="7" t="s">
        <v>71</v>
      </c>
    </row>
    <row r="6" spans="1:17" s="64" customFormat="1" ht="43.5" customHeight="1">
      <c r="A6" s="14" t="s">
        <v>1</v>
      </c>
      <c r="B6" s="9" t="s">
        <v>0</v>
      </c>
      <c r="C6" s="61" t="s">
        <v>31</v>
      </c>
      <c r="D6" s="62" t="s">
        <v>32</v>
      </c>
      <c r="E6" s="63" t="s">
        <v>27</v>
      </c>
      <c r="F6" s="61" t="s">
        <v>30</v>
      </c>
      <c r="G6" s="62" t="s">
        <v>33</v>
      </c>
      <c r="H6" s="62" t="s">
        <v>34</v>
      </c>
      <c r="I6" s="9" t="s">
        <v>14</v>
      </c>
      <c r="J6" s="9" t="s">
        <v>4</v>
      </c>
      <c r="K6" s="11" t="s">
        <v>8</v>
      </c>
      <c r="L6" s="11" t="s">
        <v>9</v>
      </c>
      <c r="M6" s="13" t="s">
        <v>20</v>
      </c>
      <c r="N6" s="13" t="s">
        <v>19</v>
      </c>
      <c r="O6" s="13" t="s">
        <v>6</v>
      </c>
      <c r="P6" s="14" t="s">
        <v>17</v>
      </c>
      <c r="Q6" s="14" t="s">
        <v>10</v>
      </c>
    </row>
    <row r="7" spans="1:17" s="75" customFormat="1" ht="46.5" customHeight="1">
      <c r="A7" s="65" t="s">
        <v>21</v>
      </c>
      <c r="B7" s="65" t="s">
        <v>25</v>
      </c>
      <c r="C7" s="2" t="s">
        <v>35</v>
      </c>
      <c r="D7" s="66" t="s">
        <v>26</v>
      </c>
      <c r="E7" s="67" t="s">
        <v>28</v>
      </c>
      <c r="F7" s="67" t="s">
        <v>29</v>
      </c>
      <c r="G7" s="67" t="s">
        <v>36</v>
      </c>
      <c r="H7" s="67" t="s">
        <v>37</v>
      </c>
      <c r="I7" s="68" t="s">
        <v>12</v>
      </c>
      <c r="J7" s="66" t="s">
        <v>26</v>
      </c>
      <c r="K7" s="69">
        <v>10</v>
      </c>
      <c r="L7" s="70">
        <v>300</v>
      </c>
      <c r="M7" s="71">
        <f>K7*L7</f>
        <v>3000</v>
      </c>
      <c r="N7" s="72">
        <f>ROUND(MAX((M7*0.8)*{0.03,0.1,0.2,0.25,0.3,0.35,0.45}-{0,210,1410,2660,4410,7160,15160},0),2)</f>
        <v>72</v>
      </c>
      <c r="O7" s="71">
        <f>M7-N7</f>
        <v>2928</v>
      </c>
      <c r="P7" s="73" t="s">
        <v>84</v>
      </c>
      <c r="Q7" s="74" t="s">
        <v>24</v>
      </c>
    </row>
    <row r="8" spans="1:17" s="22" customFormat="1" ht="21.75" customHeight="1">
      <c r="A8" s="8">
        <v>1</v>
      </c>
      <c r="B8" s="1"/>
      <c r="C8" s="1"/>
      <c r="D8" s="40"/>
      <c r="E8" s="1"/>
      <c r="F8" s="1"/>
      <c r="G8" s="1"/>
      <c r="H8" s="1"/>
      <c r="I8" s="1"/>
      <c r="J8" s="40"/>
      <c r="K8" s="76"/>
      <c r="L8" s="1"/>
      <c r="M8" s="77">
        <f aca="true" t="shared" si="0" ref="M8:M14">K8*L8</f>
        <v>0</v>
      </c>
      <c r="N8" s="78">
        <f>ROUND(MAX((M8*0.8)*{0.03,0.1,0.2,0.25,0.3,0.35,0.45}-{0,210,1410,2660,4410,7160,15160},0),2)</f>
        <v>0</v>
      </c>
      <c r="O8" s="79">
        <f aca="true" t="shared" si="1" ref="O8:O14">M8-N8</f>
        <v>0</v>
      </c>
      <c r="P8" s="80"/>
      <c r="Q8" s="8"/>
    </row>
    <row r="9" spans="1:17" s="22" customFormat="1" ht="21.75" customHeight="1">
      <c r="A9" s="8">
        <v>2</v>
      </c>
      <c r="B9" s="1"/>
      <c r="C9" s="1"/>
      <c r="D9" s="40"/>
      <c r="E9" s="1"/>
      <c r="F9" s="1"/>
      <c r="G9" s="1"/>
      <c r="H9" s="1"/>
      <c r="I9" s="1"/>
      <c r="J9" s="40"/>
      <c r="K9" s="76"/>
      <c r="L9" s="1"/>
      <c r="M9" s="77">
        <f t="shared" si="0"/>
        <v>0</v>
      </c>
      <c r="N9" s="78">
        <f>ROUND(MAX((M9*0.8)*{0.03,0.1,0.2,0.25,0.3,0.35,0.45}-{0,210,1410,2660,4410,7160,15160},0),2)</f>
        <v>0</v>
      </c>
      <c r="O9" s="79">
        <f t="shared" si="1"/>
        <v>0</v>
      </c>
      <c r="P9" s="44"/>
      <c r="Q9" s="8"/>
    </row>
    <row r="10" spans="1:17" s="22" customFormat="1" ht="21.75" customHeight="1">
      <c r="A10" s="8">
        <v>3</v>
      </c>
      <c r="B10" s="1"/>
      <c r="C10" s="1"/>
      <c r="D10" s="40"/>
      <c r="E10" s="1"/>
      <c r="F10" s="1"/>
      <c r="G10" s="1"/>
      <c r="H10" s="1"/>
      <c r="I10" s="1"/>
      <c r="J10" s="40"/>
      <c r="K10" s="76"/>
      <c r="L10" s="1"/>
      <c r="M10" s="77">
        <f t="shared" si="0"/>
        <v>0</v>
      </c>
      <c r="N10" s="78">
        <f>ROUND(MAX((M10*0.8)*{0.03,0.1,0.2,0.25,0.3,0.35,0.45}-{0,210,1410,2660,4410,7160,15160},0),2)</f>
        <v>0</v>
      </c>
      <c r="O10" s="79">
        <f t="shared" si="1"/>
        <v>0</v>
      </c>
      <c r="P10" s="44"/>
      <c r="Q10" s="8"/>
    </row>
    <row r="11" spans="1:17" s="22" customFormat="1" ht="21.75" customHeight="1">
      <c r="A11" s="8">
        <v>4</v>
      </c>
      <c r="B11" s="1"/>
      <c r="C11" s="1"/>
      <c r="D11" s="40"/>
      <c r="E11" s="1"/>
      <c r="F11" s="1"/>
      <c r="G11" s="1"/>
      <c r="H11" s="1"/>
      <c r="I11" s="1"/>
      <c r="J11" s="40"/>
      <c r="K11" s="76"/>
      <c r="L11" s="1"/>
      <c r="M11" s="77">
        <f t="shared" si="0"/>
        <v>0</v>
      </c>
      <c r="N11" s="78">
        <f>ROUND(MAX((M11*0.8)*{0.03,0.1,0.2,0.25,0.3,0.35,0.45}-{0,210,1410,2660,4410,7160,15160},0),2)</f>
        <v>0</v>
      </c>
      <c r="O11" s="79">
        <f t="shared" si="1"/>
        <v>0</v>
      </c>
      <c r="P11" s="44"/>
      <c r="Q11" s="8"/>
    </row>
    <row r="12" spans="1:17" s="22" customFormat="1" ht="21.75" customHeight="1">
      <c r="A12" s="8">
        <v>5</v>
      </c>
      <c r="B12" s="1"/>
      <c r="C12" s="1"/>
      <c r="D12" s="40"/>
      <c r="E12" s="1"/>
      <c r="F12" s="1"/>
      <c r="G12" s="1"/>
      <c r="H12" s="1"/>
      <c r="I12" s="1"/>
      <c r="J12" s="40"/>
      <c r="K12" s="76"/>
      <c r="L12" s="1"/>
      <c r="M12" s="77">
        <f t="shared" si="0"/>
        <v>0</v>
      </c>
      <c r="N12" s="78">
        <f>ROUND(MAX((M12*0.8)*{0.03,0.1,0.2,0.25,0.3,0.35,0.45}-{0,210,1410,2660,4410,7160,15160},0),2)</f>
        <v>0</v>
      </c>
      <c r="O12" s="79">
        <f t="shared" si="1"/>
        <v>0</v>
      </c>
      <c r="P12" s="44"/>
      <c r="Q12" s="8"/>
    </row>
    <row r="13" spans="1:17" s="22" customFormat="1" ht="21.75" customHeight="1">
      <c r="A13" s="8">
        <v>6</v>
      </c>
      <c r="B13" s="1"/>
      <c r="C13" s="1"/>
      <c r="D13" s="40"/>
      <c r="E13" s="1"/>
      <c r="F13" s="1"/>
      <c r="G13" s="1"/>
      <c r="H13" s="1"/>
      <c r="I13" s="1"/>
      <c r="J13" s="40"/>
      <c r="K13" s="76"/>
      <c r="L13" s="1"/>
      <c r="M13" s="77">
        <f t="shared" si="0"/>
        <v>0</v>
      </c>
      <c r="N13" s="78">
        <f>ROUND(MAX((M13*0.8)*{0.03,0.1,0.2,0.25,0.3,0.35,0.45}-{0,210,1410,2660,4410,7160,15160},0),2)</f>
        <v>0</v>
      </c>
      <c r="O13" s="79">
        <f t="shared" si="1"/>
        <v>0</v>
      </c>
      <c r="P13" s="44"/>
      <c r="Q13" s="8"/>
    </row>
    <row r="14" spans="1:17" s="22" customFormat="1" ht="21.75" customHeight="1">
      <c r="A14" s="8">
        <v>7</v>
      </c>
      <c r="B14" s="1"/>
      <c r="C14" s="1"/>
      <c r="D14" s="40"/>
      <c r="E14" s="1"/>
      <c r="F14" s="1"/>
      <c r="G14" s="1"/>
      <c r="H14" s="1"/>
      <c r="I14" s="1"/>
      <c r="J14" s="40"/>
      <c r="K14" s="76"/>
      <c r="L14" s="1"/>
      <c r="M14" s="77">
        <f t="shared" si="0"/>
        <v>0</v>
      </c>
      <c r="N14" s="78">
        <f>ROUND(MAX((M14*0.8)*{0.03,0.1,0.2,0.25,0.3,0.35,0.45}-{0,210,1410,2660,4410,7160,15160},0),2)</f>
        <v>0</v>
      </c>
      <c r="O14" s="79">
        <f t="shared" si="1"/>
        <v>0</v>
      </c>
      <c r="P14" s="44"/>
      <c r="Q14" s="8"/>
    </row>
    <row r="15" spans="1:17" s="22" customFormat="1" ht="25.5" customHeight="1">
      <c r="A15" s="27" t="s">
        <v>48</v>
      </c>
      <c r="B15" s="1"/>
      <c r="C15" s="1"/>
      <c r="D15" s="40"/>
      <c r="E15" s="1"/>
      <c r="F15" s="1"/>
      <c r="G15" s="1"/>
      <c r="H15" s="1"/>
      <c r="I15" s="1"/>
      <c r="J15" s="40"/>
      <c r="K15" s="1"/>
      <c r="L15" s="1"/>
      <c r="M15" s="79">
        <f>SUM(M7:M14)</f>
        <v>3000</v>
      </c>
      <c r="N15" s="79">
        <f>SUM(N7:N14)</f>
        <v>72</v>
      </c>
      <c r="O15" s="79">
        <f>SUM(O7:O14)</f>
        <v>2928</v>
      </c>
      <c r="P15" s="44"/>
      <c r="Q15" s="8"/>
    </row>
    <row r="16" spans="1:17" s="16" customFormat="1" ht="29.25" customHeight="1">
      <c r="A16" s="112" t="s">
        <v>81</v>
      </c>
      <c r="B16" s="113"/>
      <c r="C16" s="113"/>
      <c r="D16" s="114" t="str">
        <f>IF(O16=0,"",IF(O16&lt;0,"负","")&amp;"人民币"&amp;SUBSTITUTE(SUBSTITUTE(SUBSTITUTE(SUBSTITUTE(TEXT(INT(ABS(O16)),"[DBNum2]")&amp;"元"&amp;TEXT(RIGHT(TEXT(O16,".00"),2),"[DBNum2]0角0分"),"零角零分","整"),"零分","整"),"零角","零"),"零元零",""))</f>
        <v>人民币贰仟玖佰贰拾捌元整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5"/>
      <c r="O16" s="30">
        <f>O15</f>
        <v>2928</v>
      </c>
      <c r="P16" s="29"/>
      <c r="Q16" s="29"/>
    </row>
    <row r="17" spans="1:17" ht="131.25" customHeight="1">
      <c r="A17" s="109" t="s">
        <v>87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74.25" customHeight="1">
      <c r="A18" s="96" t="s">
        <v>68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ht="15">
      <c r="M19" s="81"/>
    </row>
  </sheetData>
  <sheetProtection sheet="1" formatColumns="0" formatRows="0" insertColumns="0" insertRows="0" deleteColumns="0" deleteRows="0" autoFilter="0"/>
  <mergeCells count="10">
    <mergeCell ref="A5:D5"/>
    <mergeCell ref="D16:N16"/>
    <mergeCell ref="A16:C16"/>
    <mergeCell ref="A17:Q17"/>
    <mergeCell ref="A18:Q18"/>
    <mergeCell ref="A2:Q2"/>
    <mergeCell ref="A3:Q3"/>
    <mergeCell ref="A4:Q4"/>
    <mergeCell ref="K5:L5"/>
    <mergeCell ref="H5:I5"/>
  </mergeCells>
  <dataValidations count="1">
    <dataValidation type="list" allowBlank="1" showInputMessage="1" showErrorMessage="1" sqref="C7:C14">
      <formula1>"居民身份证,军官证,士兵证,武警警官证,港澳居民来往内地通行证,台湾居民来往大陆通行证,中国护照,外国护照,香港永久性居民身份证,台湾身份证,澳门特别行政区永久性居民身份证,外国人永久居留身份证（外国人永久居留证）"</formula1>
    </dataValidation>
  </dataValidations>
  <printOptions horizontalCentered="1"/>
  <pageMargins left="0" right="0" top="0.7874015748031497" bottom="0" header="0.5511811023622047" footer="0.5118110236220472"/>
  <pageSetup fitToHeight="0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16" sqref="D16:H16"/>
    </sheetView>
  </sheetViews>
  <sheetFormatPr defaultColWidth="9.00390625" defaultRowHeight="14.25"/>
  <cols>
    <col min="1" max="1" width="6.00390625" style="5" customWidth="1"/>
    <col min="2" max="2" width="16.00390625" style="5" customWidth="1"/>
    <col min="3" max="3" width="16.625" style="5" customWidth="1"/>
    <col min="4" max="4" width="14.875" style="5" customWidth="1"/>
    <col min="5" max="5" width="13.00390625" style="5" customWidth="1"/>
    <col min="6" max="6" width="27.125" style="5" customWidth="1"/>
    <col min="7" max="7" width="11.00390625" style="6" customWidth="1"/>
    <col min="8" max="8" width="12.50390625" style="6" customWidth="1"/>
    <col min="9" max="9" width="15.25390625" style="6" customWidth="1"/>
    <col min="10" max="10" width="11.375" style="5" customWidth="1"/>
    <col min="11" max="16384" width="9.00390625" style="5" customWidth="1"/>
  </cols>
  <sheetData>
    <row r="1" ht="14.25">
      <c r="A1" s="4" t="s">
        <v>60</v>
      </c>
    </row>
    <row r="2" spans="1:10" ht="26.25" customHeight="1">
      <c r="A2" s="117" t="s">
        <v>39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21.75" customHeight="1">
      <c r="A3" s="99" t="s">
        <v>55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21.75" customHeight="1">
      <c r="A4" s="118" t="s">
        <v>66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8.75" customHeight="1">
      <c r="A5" s="106" t="s">
        <v>76</v>
      </c>
      <c r="B5" s="106"/>
      <c r="C5" s="106"/>
      <c r="D5" s="7"/>
      <c r="E5" s="103" t="s">
        <v>74</v>
      </c>
      <c r="F5" s="103"/>
      <c r="G5" s="7"/>
      <c r="H5" s="7"/>
      <c r="I5" s="7"/>
      <c r="J5" s="7" t="s">
        <v>71</v>
      </c>
    </row>
    <row r="6" spans="1:10" s="16" customFormat="1" ht="43.5" customHeight="1">
      <c r="A6" s="8" t="s">
        <v>1</v>
      </c>
      <c r="B6" s="1" t="s">
        <v>0</v>
      </c>
      <c r="C6" s="82" t="s">
        <v>40</v>
      </c>
      <c r="D6" s="83" t="s">
        <v>41</v>
      </c>
      <c r="E6" s="9" t="s">
        <v>14</v>
      </c>
      <c r="F6" s="1" t="s">
        <v>4</v>
      </c>
      <c r="G6" s="84" t="s">
        <v>44</v>
      </c>
      <c r="H6" s="85" t="s">
        <v>45</v>
      </c>
      <c r="I6" s="84" t="s">
        <v>46</v>
      </c>
      <c r="J6" s="8" t="s">
        <v>10</v>
      </c>
    </row>
    <row r="7" spans="1:10" s="22" customFormat="1" ht="46.5" customHeight="1">
      <c r="A7" s="18" t="s">
        <v>21</v>
      </c>
      <c r="B7" s="18" t="s">
        <v>2</v>
      </c>
      <c r="C7" s="41" t="s">
        <v>50</v>
      </c>
      <c r="D7" s="86" t="s">
        <v>65</v>
      </c>
      <c r="E7" s="19" t="s">
        <v>42</v>
      </c>
      <c r="F7" s="41" t="s">
        <v>43</v>
      </c>
      <c r="G7" s="87">
        <v>3300</v>
      </c>
      <c r="H7" s="87">
        <v>900</v>
      </c>
      <c r="I7" s="87">
        <f>G7+H7</f>
        <v>4200</v>
      </c>
      <c r="J7" s="21" t="s">
        <v>24</v>
      </c>
    </row>
    <row r="8" spans="1:10" s="22" customFormat="1" ht="21.75" customHeight="1">
      <c r="A8" s="8">
        <v>1</v>
      </c>
      <c r="B8" s="1"/>
      <c r="C8" s="40"/>
      <c r="D8" s="1"/>
      <c r="E8" s="1"/>
      <c r="F8" s="40"/>
      <c r="G8" s="79"/>
      <c r="H8" s="88">
        <v>9900</v>
      </c>
      <c r="I8" s="89">
        <f aca="true" t="shared" si="0" ref="I8:I14">G8+H8</f>
        <v>9900</v>
      </c>
      <c r="J8" s="8"/>
    </row>
    <row r="9" spans="1:10" s="22" customFormat="1" ht="21.75" customHeight="1">
      <c r="A9" s="8">
        <v>2</v>
      </c>
      <c r="B9" s="1"/>
      <c r="C9" s="40"/>
      <c r="D9" s="1"/>
      <c r="E9" s="1"/>
      <c r="F9" s="40"/>
      <c r="G9" s="79"/>
      <c r="H9" s="88"/>
      <c r="I9" s="89">
        <f t="shared" si="0"/>
        <v>0</v>
      </c>
      <c r="J9" s="8"/>
    </row>
    <row r="10" spans="1:10" s="22" customFormat="1" ht="21.75" customHeight="1">
      <c r="A10" s="8">
        <v>3</v>
      </c>
      <c r="B10" s="1"/>
      <c r="C10" s="40"/>
      <c r="D10" s="1"/>
      <c r="E10" s="1"/>
      <c r="F10" s="40"/>
      <c r="G10" s="79"/>
      <c r="H10" s="88"/>
      <c r="I10" s="89">
        <f t="shared" si="0"/>
        <v>0</v>
      </c>
      <c r="J10" s="8"/>
    </row>
    <row r="11" spans="1:10" s="22" customFormat="1" ht="21.75" customHeight="1">
      <c r="A11" s="8">
        <v>4</v>
      </c>
      <c r="B11" s="1"/>
      <c r="C11" s="40"/>
      <c r="D11" s="1"/>
      <c r="E11" s="1"/>
      <c r="F11" s="40"/>
      <c r="G11" s="79"/>
      <c r="H11" s="88"/>
      <c r="I11" s="89">
        <f t="shared" si="0"/>
        <v>0</v>
      </c>
      <c r="J11" s="8"/>
    </row>
    <row r="12" spans="1:10" s="22" customFormat="1" ht="21.75" customHeight="1">
      <c r="A12" s="8">
        <v>5</v>
      </c>
      <c r="B12" s="1"/>
      <c r="C12" s="40"/>
      <c r="D12" s="1"/>
      <c r="E12" s="1"/>
      <c r="F12" s="40"/>
      <c r="G12" s="79"/>
      <c r="H12" s="88"/>
      <c r="I12" s="89">
        <f t="shared" si="0"/>
        <v>0</v>
      </c>
      <c r="J12" s="8"/>
    </row>
    <row r="13" spans="1:10" s="22" customFormat="1" ht="21.75" customHeight="1">
      <c r="A13" s="8">
        <v>6</v>
      </c>
      <c r="B13" s="1"/>
      <c r="C13" s="40"/>
      <c r="D13" s="1"/>
      <c r="E13" s="1"/>
      <c r="F13" s="40"/>
      <c r="G13" s="79"/>
      <c r="H13" s="88"/>
      <c r="I13" s="89">
        <f t="shared" si="0"/>
        <v>0</v>
      </c>
      <c r="J13" s="8"/>
    </row>
    <row r="14" spans="1:10" s="22" customFormat="1" ht="21.75" customHeight="1">
      <c r="A14" s="8">
        <v>7</v>
      </c>
      <c r="B14" s="1"/>
      <c r="C14" s="40"/>
      <c r="D14" s="1"/>
      <c r="E14" s="1"/>
      <c r="F14" s="40"/>
      <c r="G14" s="79"/>
      <c r="H14" s="88"/>
      <c r="I14" s="89">
        <f t="shared" si="0"/>
        <v>0</v>
      </c>
      <c r="J14" s="8"/>
    </row>
    <row r="15" spans="1:10" s="22" customFormat="1" ht="21.75" customHeight="1">
      <c r="A15" s="27" t="s">
        <v>47</v>
      </c>
      <c r="B15" s="1"/>
      <c r="C15" s="40"/>
      <c r="D15" s="1"/>
      <c r="E15" s="1"/>
      <c r="F15" s="40"/>
      <c r="G15" s="79">
        <f>SUM(G7:G14)</f>
        <v>3300</v>
      </c>
      <c r="H15" s="79">
        <f>SUM(H7:H14)</f>
        <v>10800</v>
      </c>
      <c r="I15" s="79">
        <f>SUM(I7:I14)</f>
        <v>14100</v>
      </c>
      <c r="J15" s="8"/>
    </row>
    <row r="16" spans="1:10" s="16" customFormat="1" ht="29.25" customHeight="1">
      <c r="A16" s="112" t="s">
        <v>82</v>
      </c>
      <c r="B16" s="113"/>
      <c r="C16" s="113"/>
      <c r="D16" s="114" t="str">
        <f>IF(I16=0,"",IF(I16&lt;0,"负","")&amp;"人民币"&amp;SUBSTITUTE(SUBSTITUTE(SUBSTITUTE(SUBSTITUTE(TEXT(INT(ABS(I16)),"[DBNum2]")&amp;"元"&amp;TEXT(RIGHT(TEXT(I16,".00"),2),"[DBNum2]0角0分"),"零角零分","整"),"零分","整"),"零角","零"),"零元零",""))</f>
        <v>人民币壹万肆仟壹佰元整</v>
      </c>
      <c r="E16" s="114"/>
      <c r="F16" s="114"/>
      <c r="G16" s="114"/>
      <c r="H16" s="115"/>
      <c r="I16" s="30">
        <f>I15</f>
        <v>14100</v>
      </c>
      <c r="J16" s="29"/>
    </row>
    <row r="17" spans="1:10" ht="86.25" customHeight="1">
      <c r="A17" s="95" t="s">
        <v>86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74.25" customHeight="1">
      <c r="A18" s="97" t="s">
        <v>62</v>
      </c>
      <c r="B18" s="97"/>
      <c r="C18" s="97"/>
      <c r="D18" s="97"/>
      <c r="E18" s="97"/>
      <c r="F18" s="97"/>
      <c r="G18" s="97"/>
      <c r="H18" s="97"/>
      <c r="I18" s="97"/>
      <c r="J18" s="97"/>
    </row>
  </sheetData>
  <sheetProtection sheet="1" formatCells="0" formatColumns="0" formatRows="0" insertRows="0" deleteRows="0" autoFilter="0"/>
  <mergeCells count="9">
    <mergeCell ref="D16:H16"/>
    <mergeCell ref="A17:J17"/>
    <mergeCell ref="A18:J18"/>
    <mergeCell ref="A2:J2"/>
    <mergeCell ref="A3:J3"/>
    <mergeCell ref="A4:J4"/>
    <mergeCell ref="A5:C5"/>
    <mergeCell ref="E5:F5"/>
    <mergeCell ref="A16:C16"/>
  </mergeCells>
  <printOptions horizontalCentered="1"/>
  <pageMargins left="0" right="0" top="0.7874015748031497" bottom="0" header="0.5511811023622047" footer="0.5118110236220472"/>
  <pageSetup fitToWidth="0" fitToHeight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2019-03-05T00:24:48Z</cp:lastPrinted>
  <dcterms:created xsi:type="dcterms:W3CDTF">1996-12-17T01:32:42Z</dcterms:created>
  <dcterms:modified xsi:type="dcterms:W3CDTF">2020-06-09T08:50:17Z</dcterms:modified>
  <cp:category/>
  <cp:version/>
  <cp:contentType/>
  <cp:contentStatus/>
</cp:coreProperties>
</file>